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\Desktop\ВЫБОРЫ 2021-ГС РТ\Избирательные фонды\"/>
    </mc:Choice>
  </mc:AlternateContent>
  <bookViews>
    <workbookView xWindow="75" yWindow="90" windowWidth="19140" windowHeight="9825"/>
  </bookViews>
  <sheets>
    <sheet name="Отчет" sheetId="1" r:id="rId1"/>
  </sheets>
  <calcPr calcId="162913"/>
</workbook>
</file>

<file path=xl/calcChain.xml><?xml version="1.0" encoding="utf-8"?>
<calcChain xmlns="http://schemas.openxmlformats.org/spreadsheetml/2006/main">
  <c r="M14" i="1" l="1"/>
  <c r="K14" i="1"/>
  <c r="E14" i="1"/>
  <c r="B14" i="1"/>
  <c r="M13" i="1"/>
  <c r="K13" i="1"/>
  <c r="E13" i="1"/>
  <c r="B13" i="1"/>
  <c r="M12" i="1"/>
  <c r="K12" i="1"/>
  <c r="E12" i="1"/>
  <c r="B12" i="1"/>
  <c r="M11" i="1"/>
  <c r="L11" i="1"/>
  <c r="K11" i="1"/>
  <c r="J11" i="1"/>
  <c r="I11" i="1"/>
  <c r="H11" i="1"/>
  <c r="G11" i="1"/>
  <c r="F11" i="1"/>
  <c r="E11" i="1"/>
  <c r="D11" i="1"/>
  <c r="C11" i="1"/>
  <c r="B11" i="1"/>
  <c r="G10" i="1"/>
  <c r="F10" i="1"/>
  <c r="E10" i="1"/>
  <c r="D10" i="1"/>
  <c r="K9" i="1"/>
  <c r="J9" i="1"/>
  <c r="I9" i="1"/>
  <c r="F9" i="1"/>
  <c r="D9" i="1"/>
  <c r="M8" i="1"/>
  <c r="L8" i="1"/>
  <c r="I8" i="1"/>
  <c r="H8" i="1"/>
  <c r="D8" i="1"/>
  <c r="C8" i="1"/>
  <c r="L7" i="1"/>
  <c r="H7" i="1"/>
  <c r="C7" i="1"/>
  <c r="B7" i="1"/>
  <c r="A7" i="1"/>
</calcChain>
</file>

<file path=xl/sharedStrings.xml><?xml version="1.0" encoding="utf-8"?>
<sst xmlns="http://schemas.openxmlformats.org/spreadsheetml/2006/main" count="9" uniqueCount="8">
  <si>
    <t>СВЕДЕНИЯ
о поступлении средств в избирательные фонды кандидатов и расходовании этих средств
(на основании данных, предоставленных филиалами ПАО Сбербанк и другой кредитной организацией)</t>
  </si>
  <si>
    <t>Дополнительные выборы депутата Государственного Совета Республики Татарстан шестого созыва по Студенческому одномандатному избирательному округу №24</t>
  </si>
  <si>
    <t>Студенческий (№ 24)</t>
  </si>
  <si>
    <t>В руб.</t>
  </si>
  <si>
    <t>1</t>
  </si>
  <si>
    <t>1.</t>
  </si>
  <si>
    <t/>
  </si>
  <si>
    <t>По состоянию на 23.08.2021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</si>
</sst>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/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0" fillId="0" borderId="0" xfId="0" quotePrefix="1" applyAlignment="1"/>
    <xf numFmtId="0" fontId="4" fillId="3" borderId="2" xfId="0" quotePrefix="1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"/>
  <sheetViews>
    <sheetView tabSelected="1" topLeftCell="A4" workbookViewId="0">
      <selection activeCell="F18" sqref="F18"/>
    </sheetView>
  </sheetViews>
  <sheetFormatPr defaultRowHeight="15" x14ac:dyDescent="0.25"/>
  <cols>
    <col min="1" max="1" width="7.85546875" customWidth="1"/>
    <col min="2" max="4" width="15" customWidth="1"/>
    <col min="5" max="5" width="12.140625" customWidth="1"/>
    <col min="6" max="6" width="15" customWidth="1"/>
    <col min="7" max="7" width="5.42578125" customWidth="1"/>
    <col min="8" max="8" width="15" customWidth="1"/>
    <col min="9" max="9" width="12.5703125" customWidth="1"/>
    <col min="10" max="10" width="15" customWidth="1"/>
    <col min="11" max="11" width="12.140625" customWidth="1"/>
    <col min="12" max="12" width="15" customWidth="1"/>
    <col min="13" max="13" width="20.7109375" customWidth="1"/>
    <col min="14" max="14" width="8.7109375" customWidth="1"/>
  </cols>
  <sheetData>
    <row r="1" spans="1:14" ht="14.45" customHeight="1" x14ac:dyDescent="0.25">
      <c r="M1" s="1"/>
    </row>
    <row r="2" spans="1:14" ht="206.1" customHeight="1" x14ac:dyDescent="0.2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4" ht="15.75" x14ac:dyDescent="0.2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4" ht="15.75" x14ac:dyDescent="0.2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1:14" x14ac:dyDescent="0.25">
      <c r="M5" s="3" t="s">
        <v>7</v>
      </c>
    </row>
    <row r="6" spans="1:14" x14ac:dyDescent="0.25">
      <c r="M6" s="3" t="s">
        <v>3</v>
      </c>
    </row>
    <row r="7" spans="1:14" ht="24" customHeight="1" x14ac:dyDescent="0.25">
      <c r="A7" s="16" t="str">
        <f t="shared" ref="A7" si="0">"№
п/п"</f>
        <v>№
п/п</v>
      </c>
      <c r="B7" s="16" t="str">
        <f t="shared" ref="B7" si="1">"Фамилия, имя, отчество кандидата"</f>
        <v>Фамилия, имя, отчество кандидата</v>
      </c>
      <c r="C7" s="19" t="str">
        <f t="shared" ref="C7" si="2">"Поступило средств"</f>
        <v>Поступило средств</v>
      </c>
      <c r="D7" s="23"/>
      <c r="E7" s="23"/>
      <c r="F7" s="23"/>
      <c r="G7" s="20"/>
      <c r="H7" s="19" t="str">
        <f t="shared" ref="H7" si="3">"Израсходовано средств"</f>
        <v>Израсходовано средств</v>
      </c>
      <c r="I7" s="23"/>
      <c r="J7" s="23"/>
      <c r="K7" s="20"/>
      <c r="L7" s="19" t="str">
        <f t="shared" ref="L7" si="4">"Возвращено средств"</f>
        <v>Возвращено средств</v>
      </c>
      <c r="M7" s="20"/>
    </row>
    <row r="8" spans="1:14" ht="50.1" customHeight="1" x14ac:dyDescent="0.25">
      <c r="A8" s="17"/>
      <c r="B8" s="17"/>
      <c r="C8" s="16" t="str">
        <f t="shared" ref="C8" si="5">"всего"</f>
        <v>всего</v>
      </c>
      <c r="D8" s="19" t="str">
        <f t="shared" ref="D8" si="6">"из них"</f>
        <v>из них</v>
      </c>
      <c r="E8" s="23"/>
      <c r="F8" s="23"/>
      <c r="G8" s="20"/>
      <c r="H8" s="16" t="str">
        <f t="shared" ref="H8" si="7">"всего"</f>
        <v>всего</v>
      </c>
      <c r="I8" s="19" t="str">
        <f t="shared" ref="I8" si="8">"из них финансовые операции по расходованию средств на сумму, превышающую  250 тыс. рублей"</f>
        <v>из них финансовые операции по расходованию средств на сумму, превышающую  250 тыс. рублей</v>
      </c>
      <c r="J8" s="23"/>
      <c r="K8" s="20"/>
      <c r="L8" s="16" t="str">
        <f t="shared" ref="L8" si="9">"сумма, руб."</f>
        <v>сумма, руб.</v>
      </c>
      <c r="M8" s="16" t="str">
        <f t="shared" ref="M8" si="10">"основание возврата"</f>
        <v>основание возврата</v>
      </c>
      <c r="N8" s="2"/>
    </row>
    <row r="9" spans="1:14" ht="69.95" customHeight="1" x14ac:dyDescent="0.25">
      <c r="A9" s="17"/>
      <c r="B9" s="17"/>
      <c r="C9" s="17"/>
      <c r="D9" s="19" t="str">
        <f t="shared" ref="D9" si="11">"пожертвования от юридических лиц на сумму, превышающую  150 тыс. рублей"</f>
        <v>пожертвования от юридических лиц на сумму, превышающую  150 тыс. рублей</v>
      </c>
      <c r="E9" s="20"/>
      <c r="F9" s="19" t="str">
        <f t="shared" ref="F9" si="12">"пожертвования от граждан на сумму, превышающую  20 тыс. рублей"</f>
        <v>пожертвования от граждан на сумму, превышающую  20 тыс. рублей</v>
      </c>
      <c r="G9" s="20"/>
      <c r="H9" s="17"/>
      <c r="I9" s="16" t="str">
        <f t="shared" ref="I9" si="13">"дата операции"</f>
        <v>дата операции</v>
      </c>
      <c r="J9" s="16" t="str">
        <f t="shared" ref="J9" si="14">"сумма, руб."</f>
        <v>сумма, руб.</v>
      </c>
      <c r="K9" s="16" t="str">
        <f t="shared" ref="K9" si="15">"назначение платежа"</f>
        <v>назначение платежа</v>
      </c>
      <c r="L9" s="17"/>
      <c r="M9" s="17"/>
      <c r="N9" s="2"/>
    </row>
    <row r="10" spans="1:14" ht="57.95" customHeight="1" x14ac:dyDescent="0.25">
      <c r="A10" s="18"/>
      <c r="B10" s="18"/>
      <c r="C10" s="18"/>
      <c r="D10" s="4" t="str">
        <f>"сумма, руб."</f>
        <v>сумма, руб.</v>
      </c>
      <c r="E10" s="4" t="str">
        <f>"наименование юридического лица"</f>
        <v>наименование юридического лица</v>
      </c>
      <c r="F10" s="4" t="str">
        <f>"сумма, руб."</f>
        <v>сумма, руб.</v>
      </c>
      <c r="G10" s="4" t="str">
        <f>"кол-во граждан"</f>
        <v>кол-во граждан</v>
      </c>
      <c r="H10" s="18"/>
      <c r="I10" s="18"/>
      <c r="J10" s="18"/>
      <c r="K10" s="18"/>
      <c r="L10" s="18"/>
      <c r="M10" s="18"/>
      <c r="N10" s="2"/>
    </row>
    <row r="11" spans="1:14" x14ac:dyDescent="0.25">
      <c r="A11" s="6" t="s">
        <v>4</v>
      </c>
      <c r="B11" s="4" t="str">
        <f>"2"</f>
        <v>2</v>
      </c>
      <c r="C11" s="4" t="str">
        <f>"3"</f>
        <v>3</v>
      </c>
      <c r="D11" s="4" t="str">
        <f>"4"</f>
        <v>4</v>
      </c>
      <c r="E11" s="4" t="str">
        <f>"5"</f>
        <v>5</v>
      </c>
      <c r="F11" s="4" t="str">
        <f>"6"</f>
        <v>6</v>
      </c>
      <c r="G11" s="4" t="str">
        <f>"7"</f>
        <v>7</v>
      </c>
      <c r="H11" s="4" t="str">
        <f>"8"</f>
        <v>8</v>
      </c>
      <c r="I11" s="4" t="str">
        <f>"9"</f>
        <v>9</v>
      </c>
      <c r="J11" s="4" t="str">
        <f>"10"</f>
        <v>10</v>
      </c>
      <c r="K11" s="4" t="str">
        <f>"11"</f>
        <v>11</v>
      </c>
      <c r="L11" s="4" t="str">
        <f>"12"</f>
        <v>12</v>
      </c>
      <c r="M11" s="4" t="str">
        <f>"13"</f>
        <v>13</v>
      </c>
      <c r="N11" s="2"/>
    </row>
    <row r="12" spans="1:14" ht="43.5" customHeight="1" x14ac:dyDescent="0.25">
      <c r="A12" s="7" t="s">
        <v>5</v>
      </c>
      <c r="B12" s="8" t="str">
        <f>"Сибгатуллин Ренат Раихатович"</f>
        <v>Сибгатуллин Ренат Раихатович</v>
      </c>
      <c r="C12" s="9">
        <v>850000</v>
      </c>
      <c r="D12" s="9"/>
      <c r="E12" s="8" t="str">
        <f>""</f>
        <v/>
      </c>
      <c r="F12" s="9">
        <v>500000</v>
      </c>
      <c r="G12" s="10">
        <v>10</v>
      </c>
      <c r="H12" s="9">
        <v>716507</v>
      </c>
      <c r="I12" s="11"/>
      <c r="J12" s="9"/>
      <c r="K12" s="8" t="str">
        <f>""</f>
        <v/>
      </c>
      <c r="L12" s="9"/>
      <c r="M12" s="8" t="str">
        <f>""</f>
        <v/>
      </c>
      <c r="N12" s="5"/>
    </row>
    <row r="13" spans="1:14" ht="29.1" customHeight="1" x14ac:dyDescent="0.25">
      <c r="A13" s="6" t="s">
        <v>6</v>
      </c>
      <c r="B13" s="12" t="str">
        <f>"Итого по кандидату"</f>
        <v>Итого по кандидату</v>
      </c>
      <c r="C13" s="13">
        <v>850000</v>
      </c>
      <c r="D13" s="13">
        <v>0</v>
      </c>
      <c r="E13" s="12" t="str">
        <f>""</f>
        <v/>
      </c>
      <c r="F13" s="13">
        <v>500000</v>
      </c>
      <c r="G13" s="14"/>
      <c r="H13" s="13">
        <v>716507</v>
      </c>
      <c r="I13" s="15"/>
      <c r="J13" s="13">
        <v>0</v>
      </c>
      <c r="K13" s="12" t="str">
        <f>""</f>
        <v/>
      </c>
      <c r="L13" s="13">
        <v>0</v>
      </c>
      <c r="M13" s="12" t="str">
        <f>""</f>
        <v/>
      </c>
      <c r="N13" s="5"/>
    </row>
    <row r="14" spans="1:14" x14ac:dyDescent="0.25">
      <c r="A14" s="6" t="s">
        <v>6</v>
      </c>
      <c r="B14" s="12" t="str">
        <f>"Итого"</f>
        <v>Итого</v>
      </c>
      <c r="C14" s="13">
        <v>850000</v>
      </c>
      <c r="D14" s="13">
        <v>0</v>
      </c>
      <c r="E14" s="12" t="str">
        <f>""</f>
        <v/>
      </c>
      <c r="F14" s="13">
        <v>500000</v>
      </c>
      <c r="G14" s="14">
        <v>10</v>
      </c>
      <c r="H14" s="13">
        <v>716507</v>
      </c>
      <c r="I14" s="15"/>
      <c r="J14" s="13">
        <v>0</v>
      </c>
      <c r="K14" s="12" t="str">
        <f>""</f>
        <v/>
      </c>
      <c r="L14" s="13">
        <v>0</v>
      </c>
      <c r="M14" s="12" t="str">
        <f>""</f>
        <v/>
      </c>
      <c r="N14" s="5"/>
    </row>
    <row r="15" spans="1:14" x14ac:dyDescent="0.25">
      <c r="N15" s="5"/>
    </row>
  </sheetData>
  <mergeCells count="19">
    <mergeCell ref="A2:M2"/>
    <mergeCell ref="A3:M3"/>
    <mergeCell ref="A4:M4"/>
    <mergeCell ref="A7:A10"/>
    <mergeCell ref="B7:B10"/>
    <mergeCell ref="C7:G7"/>
    <mergeCell ref="H7:K7"/>
    <mergeCell ref="L7:M7"/>
    <mergeCell ref="C8:C10"/>
    <mergeCell ref="D8:G8"/>
    <mergeCell ref="H8:H10"/>
    <mergeCell ref="I8:K8"/>
    <mergeCell ref="L8:L10"/>
    <mergeCell ref="M8:M10"/>
    <mergeCell ref="D9:E9"/>
    <mergeCell ref="F9:G9"/>
    <mergeCell ref="I9:I10"/>
    <mergeCell ref="J9:J10"/>
    <mergeCell ref="K9:K10"/>
  </mergeCells>
  <pageMargins left="0.34722222222222221" right="0.1388888888888889" top="0.1388888888888889" bottom="0.1388888888888889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Kfpp16</dc:creator>
  <cp:lastModifiedBy>TIK</cp:lastModifiedBy>
  <dcterms:created xsi:type="dcterms:W3CDTF">2021-08-05T10:46:16Z</dcterms:created>
  <dcterms:modified xsi:type="dcterms:W3CDTF">2021-08-26T10:23:31Z</dcterms:modified>
</cp:coreProperties>
</file>